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16" windowWidth="15312" windowHeight="114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49" i="1"/>
  <c r="L49"/>
  <c r="M49"/>
  <c r="L39"/>
  <c r="M39"/>
  <c r="K39"/>
  <c r="L15"/>
  <c r="M15"/>
  <c r="K15"/>
  <c r="L33" l="1"/>
  <c r="M33"/>
  <c r="K33"/>
  <c r="L47" l="1"/>
  <c r="M47"/>
  <c r="K47"/>
  <c r="K45"/>
  <c r="L45"/>
  <c r="M45"/>
  <c r="L25" l="1"/>
  <c r="M25"/>
  <c r="K25"/>
  <c r="L38" l="1"/>
  <c r="L37" s="1"/>
  <c r="M38"/>
  <c r="M37" s="1"/>
  <c r="K38"/>
  <c r="K37" s="1"/>
  <c r="M20"/>
  <c r="M19" s="1"/>
  <c r="L20"/>
  <c r="L19" s="1"/>
  <c r="K20"/>
  <c r="K19" s="1"/>
  <c r="L30" l="1"/>
  <c r="M30"/>
  <c r="K30"/>
  <c r="L35" l="1"/>
  <c r="M35"/>
  <c r="K35"/>
  <c r="L28"/>
  <c r="L27" s="1"/>
  <c r="M28"/>
  <c r="M27" s="1"/>
  <c r="K28"/>
  <c r="K27" s="1"/>
  <c r="L14" l="1"/>
  <c r="L13" s="1"/>
  <c r="M14"/>
  <c r="M13" s="1"/>
  <c r="M60" s="1"/>
  <c r="K14"/>
  <c r="K13" s="1"/>
  <c r="K60" s="1"/>
  <c r="L60" l="1"/>
</calcChain>
</file>

<file path=xl/sharedStrings.xml><?xml version="1.0" encoding="utf-8"?>
<sst xmlns="http://schemas.openxmlformats.org/spreadsheetml/2006/main" count="310" uniqueCount="113">
  <si>
    <t>НАЛОГОВЫЕ И НЕНАЛОГОВЫЕ ДОХОДЫ</t>
  </si>
  <si>
    <t>000</t>
  </si>
  <si>
    <t>00</t>
  </si>
  <si>
    <t>0000</t>
  </si>
  <si>
    <t>АКЦИЗЫ ПО ПОДАКЦИЗНЫМ ТОВАРАМ (ПРОДУКЦИИ) ПРОИЗВОДИМЫМ НА ТЕРРИТОРИИ РОССИЙСКОЙ ФЕДЕРАЦИИ</t>
  </si>
  <si>
    <t>03</t>
  </si>
  <si>
    <t>02</t>
  </si>
  <si>
    <t>01</t>
  </si>
  <si>
    <t>НАЛОГИ НА ПРИБЫЛЬ, ДОХОДЫ</t>
  </si>
  <si>
    <t>Налог на доходы физических лиц</t>
  </si>
  <si>
    <t>020</t>
  </si>
  <si>
    <t>030</t>
  </si>
  <si>
    <t>НАЛОГИ НА СОВОКУПНЫЙ ДОХОД</t>
  </si>
  <si>
    <t>Единый сельскохозяйственный налог</t>
  </si>
  <si>
    <t>НАЛОГИ НА ИМУЩЕСТВО</t>
  </si>
  <si>
    <t xml:space="preserve">НАЛОГ НА ИМУЩЕСТВО ФИЗИЧЕСКИХ ЛИЦ </t>
  </si>
  <si>
    <t>05</t>
  </si>
  <si>
    <t>06</t>
  </si>
  <si>
    <t>ЗЕМЕЛЬНЫЙ НАЛОГ</t>
  </si>
  <si>
    <t>ГОСУДАРСТВЕННАЯ ПОШЛИНА</t>
  </si>
  <si>
    <t>043</t>
  </si>
  <si>
    <t>033</t>
  </si>
  <si>
    <t>08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</si>
  <si>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</si>
  <si>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</si>
  <si>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843</t>
  </si>
  <si>
    <t>04</t>
  </si>
  <si>
    <t>СУБВЕНЦИИ БЮДЖЕТАМ НА ОСУЩЕСТВЛЕНИЕ ПЕРВИЧНОГО ВОИНСКОГО УЧЕТА НА ТЕРРИТОРИЯХ, ГДЕ ОТСУТСТВУЮТ ВОЕННЫЕ КОМИССАРИАТЫ</t>
  </si>
  <si>
    <t>ВСЕГО ДОХОДОВ</t>
  </si>
  <si>
    <t>БЕЗВОЗМЕЗДНЫЕ 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</si>
  <si>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</si>
  <si>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БЮДЖЕТНОЙОБЕСПЕЧЕННОСТИ</t>
  </si>
  <si>
    <t>001</t>
  </si>
  <si>
    <t>010</t>
  </si>
  <si>
    <t>Приложение № 4</t>
  </si>
  <si>
    <t>сельского совета депутатов</t>
  </si>
  <si>
    <t>К решению Устюгского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</si>
  <si>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</si>
  <si>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</si>
  <si>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</si>
  <si>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</si>
  <si>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</si>
  <si>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</si>
  <si>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</si>
  <si>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</t>
  </si>
  <si>
    <t>110</t>
  </si>
  <si>
    <t xml:space="preserve">Прочие субвенции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</si>
  <si>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</si>
  <si>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</si>
  <si>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</si>
  <si>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</si>
  <si>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</si>
  <si>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</si>
  <si>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35</t>
  </si>
  <si>
    <t>118</t>
  </si>
  <si>
    <t>49</t>
  </si>
  <si>
    <t>15</t>
  </si>
  <si>
    <t>39</t>
  </si>
  <si>
    <t>№ строки</t>
  </si>
  <si>
    <t>Код  классификации доходов бюджета</t>
  </si>
  <si>
    <t xml:space="preserve">Наименование  кода  классификации доходов  бюджета
</t>
  </si>
  <si>
    <t>Доходы 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</si>
  <si>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</si>
  <si>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</si>
  <si>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</si>
  <si>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</si>
  <si>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</si>
  <si>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</si>
  <si>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 группы подвида</t>
  </si>
  <si>
    <t>код  аналитической группы подвида</t>
  </si>
  <si>
    <t>годы</t>
  </si>
  <si>
    <t>1</t>
  </si>
  <si>
    <t>3</t>
  </si>
  <si>
    <t>5</t>
  </si>
  <si>
    <t>9</t>
  </si>
  <si>
    <t>150</t>
  </si>
  <si>
    <t>Прочие субвенции бюджетам сельских поселений (на выполнение государственных полномочий по созданию и обеспечению деятельности административных комиссий)</t>
  </si>
  <si>
    <t>29</t>
  </si>
  <si>
    <t>Дотации бюджетам сельских поселений на выравнивание бюджетной обеспеченности из бюджетов муниципальных районов</t>
  </si>
  <si>
    <t>16</t>
  </si>
  <si>
    <t>7412</t>
  </si>
  <si>
    <t>7508</t>
  </si>
  <si>
    <t>Доходы бюджета Администрации Устюгского сельсовета на 2022 год</t>
  </si>
  <si>
    <t>и плановый период 2023-2024 годов</t>
  </si>
  <si>
    <t>Дотации бюджетам сельских поселений на выравнивание бюджетной обеспеченности за счет субвенций краевого бюджета</t>
  </si>
  <si>
    <t>2</t>
  </si>
  <si>
    <t>999</t>
  </si>
  <si>
    <t>7509</t>
  </si>
  <si>
    <t>8268</t>
  </si>
  <si>
    <t>1047</t>
  </si>
  <si>
    <t>1049</t>
  </si>
  <si>
    <t>7555</t>
  </si>
  <si>
    <t>7745</t>
  </si>
  <si>
    <t>Прочие субсидии бюджетам сельских поселений(на капитальный ремонт и ремонт автомобильных дорог общего пользования местного значения)</t>
  </si>
  <si>
    <t>Прочие субсидии бюджетам сельских поселений(на приобретение технологического оборудования для объектов коммунальной инфраструктуры, находящихся в муниципальной собственности)</t>
  </si>
  <si>
    <t>Прочие межбюджетные трансферты, передаваемые бюджетам сельских поселений(на повышение размеров оплаты труда отдельных категорий работников бюджетной сферы с 1 июля 2022 года на 8,6 процентов)</t>
  </si>
  <si>
    <t>Прочие межбюджетные трансферты, передаваемые бюджетам сельских поселений(на региональные выплаты и выплаты ,обеспечивающие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</si>
  <si>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</si>
  <si>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)</t>
  </si>
  <si>
    <t>Прочие межбюджетные трансферты, передаваемые бюджетам сельских поселений (на реализацию мероприятий по профилактке заболеваний путем организации и проведения акарицидных обработок наиболее посещаемых населением мест)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</si>
  <si>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</si>
  <si>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Прочие межбюджетные трансферты,передаваемые бюджетам сельских поселений (на обспечение сбалансированности бюджетов)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</si>
  <si>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</si>
  <si>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19</t>
  </si>
  <si>
    <t>60</t>
  </si>
  <si>
    <t>Прочие межбюджетные трансферты, передаваемые бюджетам сельских поселений</t>
  </si>
  <si>
    <t>7571</t>
  </si>
  <si>
    <t>Прочие субсидии бюджетам сельских поселений (на капитальный ремонт, реконструкция объектов коммунальной инфраструктуры, источников тепловой энергии и тепловых сетей,находящихся в муниципальной собственности,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сотчных вод)</t>
  </si>
  <si>
    <t>1034</t>
  </si>
  <si>
    <t>8281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</si>
  <si>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</si>
  <si>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Прочие межбюджетные трансферты, передаваемые бюджетам поселений ( на финансовое обеспечение (возмещение)расходных обязательств муниципальных образований, связанных с увеличением с 1 июня 2022 года региональных выплат)</t>
  </si>
  <si>
    <t>№ 26-1 от 06.10.2022г.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</si>
</sst>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0.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/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/>
    </xf>
    <xf numFmtId="0" fontId="6" fillId="0" borderId="0" xfId="0" applyFont="1"/>
    <xf numFmtId="166" fontId="1" fillId="0" borderId="3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vertical="top" wrapText="1"/>
    </xf>
    <xf numFmtId="49" fontId="5" fillId="0" borderId="7" xfId="1" applyNumberFormat="1" applyFont="1" applyFill="1" applyBorder="1" applyAlignment="1">
      <alignment horizontal="justify" textRotation="90" wrapText="1"/>
    </xf>
    <xf numFmtId="49" fontId="5" fillId="0" borderId="8" xfId="1" applyNumberFormat="1" applyFont="1" applyFill="1" applyBorder="1" applyAlignment="1">
      <alignment horizontal="justify" textRotation="90" wrapText="1"/>
    </xf>
    <xf numFmtId="0" fontId="1" fillId="0" borderId="8" xfId="0" applyFont="1" applyFill="1" applyBorder="1" applyAlignment="1">
      <alignment horizontal="justify" textRotation="90" wrapText="1"/>
    </xf>
    <xf numFmtId="0" fontId="1" fillId="0" borderId="19" xfId="0" applyFont="1" applyFill="1" applyBorder="1" applyAlignment="1">
      <alignment horizontal="justify" textRotation="90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9" xfId="0" applyFont="1" applyFill="1" applyBorder="1" applyAlignment="1">
      <alignment horizontal="justify" vertical="center" wrapText="1"/>
    </xf>
    <xf numFmtId="1" fontId="5" fillId="0" borderId="7" xfId="0" applyNumberFormat="1" applyFont="1" applyFill="1" applyBorder="1" applyAlignment="1">
      <alignment horizontal="center" vertical="top" wrapText="1"/>
    </xf>
    <xf numFmtId="1" fontId="5" fillId="0" borderId="19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49" fontId="5" fillId="0" borderId="11" xfId="1" applyNumberFormat="1" applyFont="1" applyFill="1" applyBorder="1" applyAlignment="1">
      <alignment horizontal="center" vertical="top"/>
    </xf>
    <xf numFmtId="49" fontId="5" fillId="0" borderId="6" xfId="1" applyNumberFormat="1" applyFont="1" applyFill="1" applyBorder="1" applyAlignment="1">
      <alignment horizontal="center" vertical="top"/>
    </xf>
    <xf numFmtId="49" fontId="5" fillId="0" borderId="12" xfId="1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topLeftCell="A52" workbookViewId="0">
      <selection activeCell="I54" sqref="I54"/>
    </sheetView>
  </sheetViews>
  <sheetFormatPr defaultRowHeight="14.4"/>
  <cols>
    <col min="1" max="1" width="4.33203125" customWidth="1"/>
    <col min="2" max="2" width="5.5546875" customWidth="1"/>
    <col min="3" max="3" width="5" customWidth="1"/>
    <col min="4" max="4" width="5.44140625" customWidth="1"/>
    <col min="5" max="5" width="6.5546875" customWidth="1"/>
    <col min="6" max="6" width="6.109375" customWidth="1"/>
    <col min="7" max="7" width="5.88671875" customWidth="1"/>
    <col min="9" max="9" width="7.44140625" customWidth="1"/>
    <col min="10" max="10" width="55.6640625" customWidth="1"/>
    <col min="11" max="11" width="10.88671875" customWidth="1"/>
    <col min="12" max="12" width="9.5546875" bestFit="1" customWidth="1"/>
    <col min="13" max="13" width="10.5546875" customWidth="1"/>
    <col min="17" max="17" width="8.88671875" customWidth="1"/>
  </cols>
  <sheetData>
    <row r="1" spans="1:13">
      <c r="K1" s="22" t="s">
        <v>34</v>
      </c>
    </row>
    <row r="2" spans="1:13">
      <c r="K2" s="22" t="s">
        <v>36</v>
      </c>
    </row>
    <row r="3" spans="1:13">
      <c r="K3" s="22" t="s">
        <v>35</v>
      </c>
    </row>
    <row r="4" spans="1:13" ht="15.6">
      <c r="K4" s="32" t="s">
        <v>112</v>
      </c>
    </row>
    <row r="5" spans="1:13">
      <c r="J5" s="23" t="s">
        <v>82</v>
      </c>
    </row>
    <row r="6" spans="1:13">
      <c r="J6" s="23" t="s">
        <v>83</v>
      </c>
    </row>
    <row r="7" spans="1:13" ht="45" customHeight="1">
      <c r="A7" s="35" t="s">
        <v>58</v>
      </c>
      <c r="B7" s="52" t="s">
        <v>59</v>
      </c>
      <c r="C7" s="53"/>
      <c r="D7" s="53"/>
      <c r="E7" s="53"/>
      <c r="F7" s="53"/>
      <c r="G7" s="53"/>
      <c r="H7" s="53"/>
      <c r="I7" s="54"/>
      <c r="J7" s="39" t="s">
        <v>60</v>
      </c>
      <c r="K7" s="46" t="s">
        <v>61</v>
      </c>
      <c r="L7" s="47"/>
      <c r="M7" s="48"/>
    </row>
    <row r="8" spans="1:13" ht="81.75" customHeight="1">
      <c r="A8" s="36"/>
      <c r="B8" s="35" t="s">
        <v>62</v>
      </c>
      <c r="C8" s="35" t="s">
        <v>63</v>
      </c>
      <c r="D8" s="35" t="s">
        <v>64</v>
      </c>
      <c r="E8" s="35" t="s">
        <v>65</v>
      </c>
      <c r="F8" s="35" t="s">
        <v>66</v>
      </c>
      <c r="G8" s="35" t="s">
        <v>67</v>
      </c>
      <c r="H8" s="35" t="s">
        <v>68</v>
      </c>
      <c r="I8" s="35" t="s">
        <v>69</v>
      </c>
      <c r="J8" s="40"/>
      <c r="K8" s="49"/>
      <c r="L8" s="50"/>
      <c r="M8" s="51"/>
    </row>
    <row r="9" spans="1:13" ht="15.6">
      <c r="A9" s="37"/>
      <c r="B9" s="37"/>
      <c r="C9" s="37"/>
      <c r="D9" s="37"/>
      <c r="E9" s="37"/>
      <c r="F9" s="37"/>
      <c r="G9" s="37"/>
      <c r="H9" s="37"/>
      <c r="I9" s="37"/>
      <c r="J9" s="41"/>
      <c r="K9" s="45" t="s">
        <v>70</v>
      </c>
      <c r="L9" s="45"/>
      <c r="M9" s="45"/>
    </row>
    <row r="10" spans="1:13" ht="15.6">
      <c r="A10" s="38"/>
      <c r="B10" s="38"/>
      <c r="C10" s="38"/>
      <c r="D10" s="38"/>
      <c r="E10" s="38"/>
      <c r="F10" s="38"/>
      <c r="G10" s="38"/>
      <c r="H10" s="38"/>
      <c r="I10" s="38"/>
      <c r="J10" s="42"/>
      <c r="K10" s="31">
        <v>2022</v>
      </c>
      <c r="L10" s="31">
        <v>2023</v>
      </c>
      <c r="M10" s="31">
        <v>2024</v>
      </c>
    </row>
    <row r="11" spans="1:13">
      <c r="A11" s="43"/>
      <c r="B11" s="43" t="s">
        <v>71</v>
      </c>
      <c r="C11" s="43">
        <v>2</v>
      </c>
      <c r="D11" s="43" t="s">
        <v>72</v>
      </c>
      <c r="E11" s="43">
        <v>4</v>
      </c>
      <c r="F11" s="43" t="s">
        <v>73</v>
      </c>
      <c r="G11" s="43">
        <v>6</v>
      </c>
      <c r="H11" s="43">
        <v>7</v>
      </c>
      <c r="I11" s="43">
        <v>8</v>
      </c>
      <c r="J11" s="43" t="s">
        <v>74</v>
      </c>
      <c r="K11" s="43">
        <v>10</v>
      </c>
      <c r="L11" s="43">
        <v>11</v>
      </c>
      <c r="M11" s="43">
        <v>12</v>
      </c>
    </row>
    <row r="12" spans="1:13" ht="15" thickBo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>
        <v>2016</v>
      </c>
      <c r="L12" s="44">
        <v>2017</v>
      </c>
      <c r="M12" s="44">
        <v>2018</v>
      </c>
    </row>
    <row r="13" spans="1:13" ht="15" thickBot="1">
      <c r="A13" s="3">
        <v>1</v>
      </c>
      <c r="B13" s="5" t="s">
        <v>1</v>
      </c>
      <c r="C13" s="5">
        <v>1</v>
      </c>
      <c r="D13" s="5" t="s">
        <v>2</v>
      </c>
      <c r="E13" s="5" t="s">
        <v>2</v>
      </c>
      <c r="F13" s="5" t="s">
        <v>1</v>
      </c>
      <c r="G13" s="5" t="s">
        <v>2</v>
      </c>
      <c r="H13" s="5" t="s">
        <v>3</v>
      </c>
      <c r="I13" s="5" t="s">
        <v>1</v>
      </c>
      <c r="J13" s="2" t="s">
        <v>0</v>
      </c>
      <c r="K13" s="30">
        <f>K14+K20+K27+K30+K33+K35+K25</f>
        <v>14984.400000000001</v>
      </c>
      <c r="L13" s="30">
        <f>L14+L20+L27+L30+L33+L35+L25</f>
        <v>14785.530000000002</v>
      </c>
      <c r="M13" s="30">
        <f>M14+M20+M27+M30+M33+M35+M25</f>
        <v>14900.6</v>
      </c>
    </row>
    <row r="14" spans="1:13" ht="15" thickBot="1">
      <c r="A14" s="3">
        <v>2</v>
      </c>
      <c r="B14" s="4">
        <v>182</v>
      </c>
      <c r="C14" s="5">
        <v>1</v>
      </c>
      <c r="D14" s="5" t="s">
        <v>7</v>
      </c>
      <c r="E14" s="5" t="s">
        <v>2</v>
      </c>
      <c r="F14" s="5" t="s">
        <v>1</v>
      </c>
      <c r="G14" s="5" t="s">
        <v>2</v>
      </c>
      <c r="H14" s="5" t="s">
        <v>3</v>
      </c>
      <c r="I14" s="5" t="s">
        <v>1</v>
      </c>
      <c r="J14" s="2" t="s">
        <v>8</v>
      </c>
      <c r="K14" s="2">
        <f>K15</f>
        <v>238</v>
      </c>
      <c r="L14" s="2">
        <f t="shared" ref="L14:M14" si="0">L15</f>
        <v>253.9</v>
      </c>
      <c r="M14" s="2">
        <f t="shared" si="0"/>
        <v>270.39999999999998</v>
      </c>
    </row>
    <row r="15" spans="1:13" ht="15" thickBot="1">
      <c r="A15" s="3">
        <v>3</v>
      </c>
      <c r="B15" s="7">
        <v>182</v>
      </c>
      <c r="C15" s="8">
        <v>1</v>
      </c>
      <c r="D15" s="5" t="s">
        <v>7</v>
      </c>
      <c r="E15" s="8" t="s">
        <v>6</v>
      </c>
      <c r="F15" s="8" t="s">
        <v>1</v>
      </c>
      <c r="G15" s="8" t="s">
        <v>7</v>
      </c>
      <c r="H15" s="5" t="s">
        <v>3</v>
      </c>
      <c r="I15" s="8">
        <v>110</v>
      </c>
      <c r="J15" s="1" t="s">
        <v>9</v>
      </c>
      <c r="K15" s="1">
        <f>K16+K18+K17</f>
        <v>238</v>
      </c>
      <c r="L15" s="1">
        <f t="shared" ref="L15:M15" si="1">L16+L18+L17</f>
        <v>253.9</v>
      </c>
      <c r="M15" s="1">
        <f t="shared" si="1"/>
        <v>270.39999999999998</v>
      </c>
    </row>
    <row r="16" spans="1:13" ht="81" customHeight="1" thickBot="1">
      <c r="A16" s="3">
        <v>4</v>
      </c>
      <c r="B16" s="7">
        <v>182</v>
      </c>
      <c r="C16" s="8">
        <v>1</v>
      </c>
      <c r="D16" s="5" t="s">
        <v>7</v>
      </c>
      <c r="E16" s="8" t="s">
        <v>6</v>
      </c>
      <c r="F16" s="8" t="s">
        <v>33</v>
      </c>
      <c r="G16" s="8" t="s">
        <v>7</v>
      </c>
      <c r="H16" s="5" t="s">
        <v>3</v>
      </c>
      <c r="I16" s="8">
        <v>110</v>
      </c>
      <c r="J16" s="1" t="s">
        <v>38</v>
      </c>
      <c r="K16" s="1">
        <v>230.9</v>
      </c>
      <c r="L16" s="1">
        <v>246.6</v>
      </c>
      <c r="M16" s="1">
        <v>262.89999999999998</v>
      </c>
    </row>
    <row r="17" spans="1:13" ht="81" customHeight="1" thickBot="1">
      <c r="A17" s="3">
        <v>5</v>
      </c>
      <c r="B17" s="7">
        <v>182</v>
      </c>
      <c r="C17" s="8">
        <v>1</v>
      </c>
      <c r="D17" s="5" t="s">
        <v>7</v>
      </c>
      <c r="E17" s="8" t="s">
        <v>6</v>
      </c>
      <c r="F17" s="8" t="s">
        <v>10</v>
      </c>
      <c r="G17" s="8" t="s">
        <v>7</v>
      </c>
      <c r="H17" s="5" t="s">
        <v>3</v>
      </c>
      <c r="I17" s="8">
        <v>110</v>
      </c>
      <c r="J17" s="1" t="s">
        <v>38</v>
      </c>
      <c r="K17" s="1">
        <v>2.4</v>
      </c>
      <c r="L17" s="1">
        <v>2.4</v>
      </c>
      <c r="M17" s="1">
        <v>2.5</v>
      </c>
    </row>
    <row r="18" spans="1:13" ht="52.5" customHeight="1" thickBot="1">
      <c r="A18" s="3">
        <v>6</v>
      </c>
      <c r="B18" s="7">
        <v>182</v>
      </c>
      <c r="C18" s="8">
        <v>1</v>
      </c>
      <c r="D18" s="5" t="s">
        <v>7</v>
      </c>
      <c r="E18" s="8" t="s">
        <v>6</v>
      </c>
      <c r="F18" s="8" t="s">
        <v>11</v>
      </c>
      <c r="G18" s="8" t="s">
        <v>7</v>
      </c>
      <c r="H18" s="5" t="s">
        <v>3</v>
      </c>
      <c r="I18" s="8">
        <v>110</v>
      </c>
      <c r="J18" s="1" t="s">
        <v>37</v>
      </c>
      <c r="K18" s="1">
        <v>4.7</v>
      </c>
      <c r="L18" s="1">
        <v>4.9000000000000004</v>
      </c>
      <c r="M18" s="1">
        <v>5</v>
      </c>
    </row>
    <row r="19" spans="1:13" ht="52.5" customHeight="1" thickBot="1">
      <c r="A19" s="3">
        <v>7</v>
      </c>
      <c r="B19" s="4">
        <v>100</v>
      </c>
      <c r="C19" s="8">
        <v>1</v>
      </c>
      <c r="D19" s="5" t="s">
        <v>5</v>
      </c>
      <c r="E19" s="5" t="s">
        <v>2</v>
      </c>
      <c r="F19" s="5" t="s">
        <v>1</v>
      </c>
      <c r="G19" s="5" t="s">
        <v>2</v>
      </c>
      <c r="H19" s="5" t="s">
        <v>3</v>
      </c>
      <c r="I19" s="8" t="s">
        <v>1</v>
      </c>
      <c r="J19" s="1" t="s">
        <v>42</v>
      </c>
      <c r="K19" s="1">
        <f>K20</f>
        <v>1135.2999999999997</v>
      </c>
      <c r="L19" s="1">
        <f t="shared" ref="L19:M19" si="2">L20</f>
        <v>1162.2999999999997</v>
      </c>
      <c r="M19" s="1">
        <f t="shared" si="2"/>
        <v>1193.9000000000001</v>
      </c>
    </row>
    <row r="20" spans="1:13" ht="41.25" customHeight="1" thickBot="1">
      <c r="A20" s="3">
        <v>8</v>
      </c>
      <c r="B20" s="4">
        <v>100</v>
      </c>
      <c r="C20" s="8">
        <v>1</v>
      </c>
      <c r="D20" s="5" t="s">
        <v>5</v>
      </c>
      <c r="E20" s="5" t="s">
        <v>6</v>
      </c>
      <c r="F20" s="5" t="s">
        <v>1</v>
      </c>
      <c r="G20" s="5" t="s">
        <v>7</v>
      </c>
      <c r="H20" s="5" t="s">
        <v>3</v>
      </c>
      <c r="I20" s="8">
        <v>110</v>
      </c>
      <c r="J20" s="6" t="s">
        <v>4</v>
      </c>
      <c r="K20" s="1">
        <f>K21+K22+K23+K24</f>
        <v>1135.2999999999997</v>
      </c>
      <c r="L20" s="1">
        <f t="shared" ref="L20:M20" si="3">L21+L22+L23+L24</f>
        <v>1162.2999999999997</v>
      </c>
      <c r="M20" s="1">
        <f t="shared" si="3"/>
        <v>1193.9000000000001</v>
      </c>
    </row>
    <row r="21" spans="1:13" ht="75.75" customHeight="1" thickBot="1">
      <c r="A21" s="3">
        <v>9</v>
      </c>
      <c r="B21" s="4">
        <v>100</v>
      </c>
      <c r="C21" s="8">
        <v>1</v>
      </c>
      <c r="D21" s="5" t="s">
        <v>5</v>
      </c>
      <c r="E21" s="5" t="s">
        <v>6</v>
      </c>
      <c r="F21" s="8">
        <v>230</v>
      </c>
      <c r="G21" s="8" t="s">
        <v>7</v>
      </c>
      <c r="H21" s="5" t="s">
        <v>3</v>
      </c>
      <c r="I21" s="8">
        <v>110</v>
      </c>
      <c r="J21" s="24" t="s">
        <v>47</v>
      </c>
      <c r="K21" s="1">
        <v>513.29999999999995</v>
      </c>
      <c r="L21" s="1">
        <v>520</v>
      </c>
      <c r="M21" s="1">
        <v>525.70000000000005</v>
      </c>
    </row>
    <row r="22" spans="1:13" ht="90.75" customHeight="1" thickBot="1">
      <c r="A22" s="3">
        <v>10</v>
      </c>
      <c r="B22" s="4">
        <v>100</v>
      </c>
      <c r="C22" s="8">
        <v>1</v>
      </c>
      <c r="D22" s="5" t="s">
        <v>5</v>
      </c>
      <c r="E22" s="5" t="s">
        <v>6</v>
      </c>
      <c r="F22" s="8">
        <v>240</v>
      </c>
      <c r="G22" s="8" t="s">
        <v>7</v>
      </c>
      <c r="H22" s="5" t="s">
        <v>3</v>
      </c>
      <c r="I22" s="8">
        <v>110</v>
      </c>
      <c r="J22" s="27" t="s">
        <v>48</v>
      </c>
      <c r="K22" s="1">
        <v>2.8</v>
      </c>
      <c r="L22" s="1">
        <v>2.9</v>
      </c>
      <c r="M22" s="1">
        <v>3</v>
      </c>
    </row>
    <row r="23" spans="1:13" ht="73.5" customHeight="1" thickBot="1">
      <c r="A23" s="3">
        <v>11</v>
      </c>
      <c r="B23" s="4">
        <v>100</v>
      </c>
      <c r="C23" s="8">
        <v>1</v>
      </c>
      <c r="D23" s="5" t="s">
        <v>5</v>
      </c>
      <c r="E23" s="5" t="s">
        <v>6</v>
      </c>
      <c r="F23" s="8">
        <v>250</v>
      </c>
      <c r="G23" s="8" t="s">
        <v>7</v>
      </c>
      <c r="H23" s="5" t="s">
        <v>3</v>
      </c>
      <c r="I23" s="26">
        <v>110</v>
      </c>
      <c r="J23" s="27" t="s">
        <v>49</v>
      </c>
      <c r="K23" s="1">
        <v>683.6</v>
      </c>
      <c r="L23" s="1">
        <v>703.8</v>
      </c>
      <c r="M23" s="1">
        <v>732.7</v>
      </c>
    </row>
    <row r="24" spans="1:13" ht="73.5" customHeight="1" thickBot="1">
      <c r="A24" s="3">
        <v>12</v>
      </c>
      <c r="B24" s="4">
        <v>100</v>
      </c>
      <c r="C24" s="8">
        <v>1</v>
      </c>
      <c r="D24" s="5" t="s">
        <v>5</v>
      </c>
      <c r="E24" s="5" t="s">
        <v>6</v>
      </c>
      <c r="F24" s="8">
        <v>260</v>
      </c>
      <c r="G24" s="8" t="s">
        <v>7</v>
      </c>
      <c r="H24" s="5" t="s">
        <v>3</v>
      </c>
      <c r="I24" s="26">
        <v>110</v>
      </c>
      <c r="J24" s="27" t="s">
        <v>50</v>
      </c>
      <c r="K24" s="1">
        <v>-64.400000000000006</v>
      </c>
      <c r="L24" s="1">
        <v>-64.400000000000006</v>
      </c>
      <c r="M24" s="1">
        <v>-67.5</v>
      </c>
    </row>
    <row r="25" spans="1:13" ht="15" thickBot="1">
      <c r="A25" s="3">
        <v>13</v>
      </c>
      <c r="B25" s="12">
        <v>182</v>
      </c>
      <c r="C25" s="14">
        <v>1</v>
      </c>
      <c r="D25" s="14" t="s">
        <v>16</v>
      </c>
      <c r="E25" s="14" t="s">
        <v>2</v>
      </c>
      <c r="F25" s="14" t="s">
        <v>1</v>
      </c>
      <c r="G25" s="14" t="s">
        <v>2</v>
      </c>
      <c r="H25" s="14" t="s">
        <v>3</v>
      </c>
      <c r="I25" s="14" t="s">
        <v>1</v>
      </c>
      <c r="J25" s="16" t="s">
        <v>12</v>
      </c>
      <c r="K25" s="17">
        <f>K26</f>
        <v>86.6</v>
      </c>
      <c r="L25" s="17">
        <f t="shared" ref="L25:M25" si="4">L26</f>
        <v>91.6</v>
      </c>
      <c r="M25" s="17">
        <f t="shared" si="4"/>
        <v>97.3</v>
      </c>
    </row>
    <row r="26" spans="1:13" ht="15" thickBot="1">
      <c r="A26" s="3">
        <v>14</v>
      </c>
      <c r="B26" s="13">
        <v>182</v>
      </c>
      <c r="C26" s="15">
        <v>1</v>
      </c>
      <c r="D26" s="14" t="s">
        <v>16</v>
      </c>
      <c r="E26" s="15" t="s">
        <v>5</v>
      </c>
      <c r="F26" s="15" t="s">
        <v>1</v>
      </c>
      <c r="G26" s="15" t="s">
        <v>7</v>
      </c>
      <c r="H26" s="15" t="s">
        <v>3</v>
      </c>
      <c r="I26" s="15">
        <v>110</v>
      </c>
      <c r="J26" s="16" t="s">
        <v>13</v>
      </c>
      <c r="K26" s="17">
        <v>86.6</v>
      </c>
      <c r="L26" s="17">
        <v>91.6</v>
      </c>
      <c r="M26" s="17">
        <v>97.3</v>
      </c>
    </row>
    <row r="27" spans="1:13" ht="15" thickBot="1">
      <c r="A27" s="3">
        <v>15</v>
      </c>
      <c r="B27" s="13">
        <v>182</v>
      </c>
      <c r="C27" s="15">
        <v>1</v>
      </c>
      <c r="D27" s="15" t="s">
        <v>17</v>
      </c>
      <c r="E27" s="15" t="s">
        <v>2</v>
      </c>
      <c r="F27" s="15" t="s">
        <v>1</v>
      </c>
      <c r="G27" s="15" t="s">
        <v>2</v>
      </c>
      <c r="H27" s="15" t="s">
        <v>3</v>
      </c>
      <c r="I27" s="15" t="s">
        <v>1</v>
      </c>
      <c r="J27" s="16" t="s">
        <v>14</v>
      </c>
      <c r="K27" s="17">
        <f>K28</f>
        <v>930.4</v>
      </c>
      <c r="L27" s="17">
        <f t="shared" ref="L27:M27" si="5">L28</f>
        <v>1145</v>
      </c>
      <c r="M27" s="17">
        <f t="shared" si="5"/>
        <v>1574.4</v>
      </c>
    </row>
    <row r="28" spans="1:13" ht="15" thickBot="1">
      <c r="A28" s="3">
        <v>16</v>
      </c>
      <c r="B28" s="13">
        <v>182</v>
      </c>
      <c r="C28" s="15">
        <v>1</v>
      </c>
      <c r="D28" s="15" t="s">
        <v>17</v>
      </c>
      <c r="E28" s="15" t="s">
        <v>7</v>
      </c>
      <c r="F28" s="15" t="s">
        <v>1</v>
      </c>
      <c r="G28" s="15" t="s">
        <v>2</v>
      </c>
      <c r="H28" s="15" t="s">
        <v>3</v>
      </c>
      <c r="I28" s="15">
        <v>110</v>
      </c>
      <c r="J28" s="16" t="s">
        <v>15</v>
      </c>
      <c r="K28" s="17">
        <f>K29</f>
        <v>930.4</v>
      </c>
      <c r="L28" s="17">
        <f t="shared" ref="L28:M28" si="6">L29</f>
        <v>1145</v>
      </c>
      <c r="M28" s="17">
        <f t="shared" si="6"/>
        <v>1574.4</v>
      </c>
    </row>
    <row r="29" spans="1:13" ht="47.25" customHeight="1" thickBot="1">
      <c r="A29" s="3">
        <v>17</v>
      </c>
      <c r="B29" s="13">
        <v>182</v>
      </c>
      <c r="C29" s="15">
        <v>1</v>
      </c>
      <c r="D29" s="15" t="s">
        <v>17</v>
      </c>
      <c r="E29" s="15" t="s">
        <v>7</v>
      </c>
      <c r="F29" s="15" t="s">
        <v>11</v>
      </c>
      <c r="G29" s="15" t="s">
        <v>44</v>
      </c>
      <c r="H29" s="15" t="s">
        <v>3</v>
      </c>
      <c r="I29" s="15">
        <v>110</v>
      </c>
      <c r="J29" s="25" t="s">
        <v>43</v>
      </c>
      <c r="K29" s="17">
        <v>930.4</v>
      </c>
      <c r="L29" s="17">
        <v>1145</v>
      </c>
      <c r="M29" s="17">
        <v>1574.4</v>
      </c>
    </row>
    <row r="30" spans="1:13" ht="15" thickBot="1">
      <c r="A30" s="3">
        <v>18</v>
      </c>
      <c r="B30" s="18">
        <v>182</v>
      </c>
      <c r="C30" s="14">
        <v>1</v>
      </c>
      <c r="D30" s="14" t="s">
        <v>17</v>
      </c>
      <c r="E30" s="14" t="s">
        <v>17</v>
      </c>
      <c r="F30" s="14" t="s">
        <v>1</v>
      </c>
      <c r="G30" s="14" t="s">
        <v>2</v>
      </c>
      <c r="H30" s="14" t="s">
        <v>3</v>
      </c>
      <c r="I30" s="14">
        <v>110</v>
      </c>
      <c r="J30" s="9" t="s">
        <v>18</v>
      </c>
      <c r="K30" s="33">
        <f>K31+K32</f>
        <v>12409.5</v>
      </c>
      <c r="L30" s="29">
        <f t="shared" ref="L30:M30" si="7">L31+L32</f>
        <v>11943.130000000001</v>
      </c>
      <c r="M30" s="29">
        <f t="shared" si="7"/>
        <v>11575</v>
      </c>
    </row>
    <row r="31" spans="1:13" ht="28.2" thickBot="1">
      <c r="A31" s="3">
        <v>19</v>
      </c>
      <c r="B31" s="19">
        <v>182</v>
      </c>
      <c r="C31" s="15">
        <v>1</v>
      </c>
      <c r="D31" s="14" t="s">
        <v>17</v>
      </c>
      <c r="E31" s="14" t="s">
        <v>17</v>
      </c>
      <c r="F31" s="15" t="s">
        <v>21</v>
      </c>
      <c r="G31" s="15">
        <v>10</v>
      </c>
      <c r="H31" s="14" t="s">
        <v>3</v>
      </c>
      <c r="I31" s="15">
        <v>110</v>
      </c>
      <c r="J31" s="11" t="s">
        <v>40</v>
      </c>
      <c r="K31" s="11">
        <v>2536.4</v>
      </c>
      <c r="L31" s="11">
        <v>2440.0300000000002</v>
      </c>
      <c r="M31" s="20">
        <v>2071.9</v>
      </c>
    </row>
    <row r="32" spans="1:13" ht="32.25" customHeight="1" thickBot="1">
      <c r="A32" s="3">
        <v>20</v>
      </c>
      <c r="B32" s="19">
        <v>182</v>
      </c>
      <c r="C32" s="15">
        <v>1</v>
      </c>
      <c r="D32" s="14" t="s">
        <v>17</v>
      </c>
      <c r="E32" s="14" t="s">
        <v>17</v>
      </c>
      <c r="F32" s="15" t="s">
        <v>20</v>
      </c>
      <c r="G32" s="15">
        <v>10</v>
      </c>
      <c r="H32" s="14" t="s">
        <v>3</v>
      </c>
      <c r="I32" s="15">
        <v>110</v>
      </c>
      <c r="J32" s="11" t="s">
        <v>39</v>
      </c>
      <c r="K32" s="34">
        <v>9873.1</v>
      </c>
      <c r="L32" s="28">
        <v>9503.1</v>
      </c>
      <c r="M32" s="28">
        <v>9503.1</v>
      </c>
    </row>
    <row r="33" spans="1:13" ht="15" thickBot="1">
      <c r="A33" s="3">
        <v>21</v>
      </c>
      <c r="B33" s="19">
        <v>843</v>
      </c>
      <c r="C33" s="15">
        <v>1</v>
      </c>
      <c r="D33" s="15" t="s">
        <v>22</v>
      </c>
      <c r="E33" s="15" t="s">
        <v>2</v>
      </c>
      <c r="F33" s="15" t="s">
        <v>1</v>
      </c>
      <c r="G33" s="15" t="s">
        <v>2</v>
      </c>
      <c r="H33" s="15" t="s">
        <v>3</v>
      </c>
      <c r="I33" s="15" t="s">
        <v>1</v>
      </c>
      <c r="J33" s="11" t="s">
        <v>19</v>
      </c>
      <c r="K33" s="20">
        <f>K34</f>
        <v>9.6</v>
      </c>
      <c r="L33" s="20">
        <f t="shared" ref="L33:M33" si="8">L34</f>
        <v>9.6</v>
      </c>
      <c r="M33" s="20">
        <f t="shared" si="8"/>
        <v>9.6</v>
      </c>
    </row>
    <row r="34" spans="1:13" ht="69.599999999999994" thickBot="1">
      <c r="A34" s="3">
        <v>22</v>
      </c>
      <c r="B34" s="18">
        <v>843</v>
      </c>
      <c r="C34" s="14">
        <v>1</v>
      </c>
      <c r="D34" s="15" t="s">
        <v>22</v>
      </c>
      <c r="E34" s="14" t="s">
        <v>26</v>
      </c>
      <c r="F34" s="14" t="s">
        <v>10</v>
      </c>
      <c r="G34" s="14" t="s">
        <v>7</v>
      </c>
      <c r="H34" s="14" t="s">
        <v>3</v>
      </c>
      <c r="I34" s="14" t="s">
        <v>45</v>
      </c>
      <c r="J34" s="9" t="s">
        <v>23</v>
      </c>
      <c r="K34" s="20">
        <v>9.6</v>
      </c>
      <c r="L34" s="20">
        <v>9.6</v>
      </c>
      <c r="M34" s="20">
        <v>9.6</v>
      </c>
    </row>
    <row r="35" spans="1:13" ht="42" thickBot="1">
      <c r="A35" s="3">
        <v>23</v>
      </c>
      <c r="B35" s="19" t="s">
        <v>25</v>
      </c>
      <c r="C35" s="15">
        <v>1</v>
      </c>
      <c r="D35" s="15">
        <v>11</v>
      </c>
      <c r="E35" s="15" t="s">
        <v>2</v>
      </c>
      <c r="F35" s="15" t="s">
        <v>1</v>
      </c>
      <c r="G35" s="15" t="s">
        <v>2</v>
      </c>
      <c r="H35" s="15" t="s">
        <v>3</v>
      </c>
      <c r="I35" s="15" t="s">
        <v>1</v>
      </c>
      <c r="J35" s="11" t="s">
        <v>24</v>
      </c>
      <c r="K35" s="11">
        <f>K36</f>
        <v>175</v>
      </c>
      <c r="L35" s="11">
        <f t="shared" ref="L35:M35" si="9">L36</f>
        <v>180</v>
      </c>
      <c r="M35" s="11">
        <f t="shared" si="9"/>
        <v>180</v>
      </c>
    </row>
    <row r="36" spans="1:13" ht="35.25" customHeight="1" thickBot="1">
      <c r="A36" s="3">
        <v>24</v>
      </c>
      <c r="B36" s="19">
        <v>843</v>
      </c>
      <c r="C36" s="15">
        <v>1</v>
      </c>
      <c r="D36" s="15">
        <v>11</v>
      </c>
      <c r="E36" s="15" t="s">
        <v>16</v>
      </c>
      <c r="F36" s="15" t="s">
        <v>51</v>
      </c>
      <c r="G36" s="15">
        <v>10</v>
      </c>
      <c r="H36" s="15" t="s">
        <v>3</v>
      </c>
      <c r="I36" s="15">
        <v>120</v>
      </c>
      <c r="J36" s="11" t="s">
        <v>52</v>
      </c>
      <c r="K36" s="11">
        <v>175</v>
      </c>
      <c r="L36" s="11">
        <v>180</v>
      </c>
      <c r="M36" s="11">
        <v>180</v>
      </c>
    </row>
    <row r="37" spans="1:13" ht="15" thickBot="1">
      <c r="A37" s="3">
        <v>25</v>
      </c>
      <c r="B37" s="18">
        <v>843</v>
      </c>
      <c r="C37" s="14">
        <v>2</v>
      </c>
      <c r="D37" s="14" t="s">
        <v>2</v>
      </c>
      <c r="E37" s="14" t="s">
        <v>2</v>
      </c>
      <c r="F37" s="14" t="s">
        <v>1</v>
      </c>
      <c r="G37" s="14" t="s">
        <v>2</v>
      </c>
      <c r="H37" s="14" t="s">
        <v>3</v>
      </c>
      <c r="I37" s="14" t="s">
        <v>1</v>
      </c>
      <c r="J37" s="9" t="s">
        <v>29</v>
      </c>
      <c r="K37" s="33">
        <f>K38+K45+K47+K49+K59+K42+K43+K44</f>
        <v>28392.629999999997</v>
      </c>
      <c r="L37" s="33">
        <f>L38+L45+L47+L57+L53</f>
        <v>13835.699999999999</v>
      </c>
      <c r="M37" s="33">
        <f>M38+M45+M47+M57+M53</f>
        <v>13400.900000000001</v>
      </c>
    </row>
    <row r="38" spans="1:13" ht="27" thickBot="1">
      <c r="A38" s="3">
        <v>26</v>
      </c>
      <c r="B38" s="19">
        <v>843</v>
      </c>
      <c r="C38" s="15">
        <v>2</v>
      </c>
      <c r="D38" s="15" t="s">
        <v>6</v>
      </c>
      <c r="E38" s="15" t="s">
        <v>2</v>
      </c>
      <c r="F38" s="15" t="s">
        <v>1</v>
      </c>
      <c r="G38" s="15" t="s">
        <v>2</v>
      </c>
      <c r="H38" s="15" t="s">
        <v>3</v>
      </c>
      <c r="I38" s="15" t="s">
        <v>1</v>
      </c>
      <c r="J38" s="21" t="s">
        <v>30</v>
      </c>
      <c r="K38" s="11">
        <f>K39</f>
        <v>2513.1</v>
      </c>
      <c r="L38" s="11">
        <f t="shared" ref="L38:M38" si="10">L39</f>
        <v>990.7</v>
      </c>
      <c r="M38" s="11">
        <f t="shared" si="10"/>
        <v>990.7</v>
      </c>
    </row>
    <row r="39" spans="1:13" ht="28.2" thickBot="1">
      <c r="A39" s="3">
        <v>27</v>
      </c>
      <c r="B39" s="19">
        <v>843</v>
      </c>
      <c r="C39" s="15">
        <v>2</v>
      </c>
      <c r="D39" s="15" t="s">
        <v>6</v>
      </c>
      <c r="E39" s="15" t="s">
        <v>2</v>
      </c>
      <c r="F39" s="15" t="s">
        <v>32</v>
      </c>
      <c r="G39" s="15" t="s">
        <v>2</v>
      </c>
      <c r="H39" s="15" t="s">
        <v>3</v>
      </c>
      <c r="I39" s="15" t="s">
        <v>75</v>
      </c>
      <c r="J39" s="11" t="s">
        <v>31</v>
      </c>
      <c r="K39" s="11">
        <f>K40+K41</f>
        <v>2513.1</v>
      </c>
      <c r="L39" s="11">
        <f t="shared" ref="L39:M39" si="11">L40+L41</f>
        <v>990.7</v>
      </c>
      <c r="M39" s="11">
        <f t="shared" si="11"/>
        <v>990.7</v>
      </c>
    </row>
    <row r="40" spans="1:13" ht="42" thickBot="1">
      <c r="A40" s="3">
        <v>28</v>
      </c>
      <c r="B40" s="19" t="s">
        <v>25</v>
      </c>
      <c r="C40" s="15" t="s">
        <v>85</v>
      </c>
      <c r="D40" s="15" t="s">
        <v>6</v>
      </c>
      <c r="E40" s="15" t="s">
        <v>56</v>
      </c>
      <c r="F40" s="15" t="s">
        <v>32</v>
      </c>
      <c r="G40" s="15" t="s">
        <v>2</v>
      </c>
      <c r="H40" s="15" t="s">
        <v>3</v>
      </c>
      <c r="I40" s="15" t="s">
        <v>75</v>
      </c>
      <c r="J40" s="9" t="s">
        <v>84</v>
      </c>
      <c r="K40" s="11">
        <v>1996.1</v>
      </c>
      <c r="L40" s="11">
        <v>473.7</v>
      </c>
      <c r="M40" s="11">
        <v>473.7</v>
      </c>
    </row>
    <row r="41" spans="1:13" ht="50.25" customHeight="1" thickBot="1">
      <c r="A41" s="3">
        <v>29</v>
      </c>
      <c r="B41" s="18">
        <v>843</v>
      </c>
      <c r="C41" s="14">
        <v>2</v>
      </c>
      <c r="D41" s="15" t="s">
        <v>6</v>
      </c>
      <c r="E41" s="15" t="s">
        <v>79</v>
      </c>
      <c r="F41" s="14" t="s">
        <v>32</v>
      </c>
      <c r="G41" s="14">
        <v>10</v>
      </c>
      <c r="H41" s="14" t="s">
        <v>3</v>
      </c>
      <c r="I41" s="14" t="s">
        <v>75</v>
      </c>
      <c r="J41" s="9" t="s">
        <v>78</v>
      </c>
      <c r="K41" s="9">
        <v>517</v>
      </c>
      <c r="L41" s="9">
        <v>517</v>
      </c>
      <c r="M41" s="9">
        <v>517</v>
      </c>
    </row>
    <row r="42" spans="1:13" ht="50.25" customHeight="1" thickBot="1">
      <c r="A42" s="3">
        <v>30</v>
      </c>
      <c r="B42" s="18">
        <v>843</v>
      </c>
      <c r="C42" s="15" t="s">
        <v>85</v>
      </c>
      <c r="D42" s="15" t="s">
        <v>6</v>
      </c>
      <c r="E42" s="15" t="s">
        <v>77</v>
      </c>
      <c r="F42" s="15" t="s">
        <v>86</v>
      </c>
      <c r="G42" s="15" t="s">
        <v>44</v>
      </c>
      <c r="H42" s="15" t="s">
        <v>87</v>
      </c>
      <c r="I42" s="15" t="s">
        <v>75</v>
      </c>
      <c r="J42" s="11" t="s">
        <v>93</v>
      </c>
      <c r="K42" s="11">
        <v>5742.7</v>
      </c>
      <c r="L42" s="11"/>
      <c r="M42" s="11"/>
    </row>
    <row r="43" spans="1:13" ht="58.8" customHeight="1" thickBot="1">
      <c r="A43" s="3">
        <v>31</v>
      </c>
      <c r="B43" s="18">
        <v>843</v>
      </c>
      <c r="C43" s="15" t="s">
        <v>85</v>
      </c>
      <c r="D43" s="15" t="s">
        <v>6</v>
      </c>
      <c r="E43" s="15" t="s">
        <v>77</v>
      </c>
      <c r="F43" s="15" t="s">
        <v>86</v>
      </c>
      <c r="G43" s="15" t="s">
        <v>44</v>
      </c>
      <c r="H43" s="15" t="s">
        <v>88</v>
      </c>
      <c r="I43" s="15" t="s">
        <v>75</v>
      </c>
      <c r="J43" s="11" t="s">
        <v>94</v>
      </c>
      <c r="K43" s="11">
        <v>1959.46</v>
      </c>
      <c r="L43" s="11"/>
      <c r="M43" s="11"/>
    </row>
    <row r="44" spans="1:13" ht="58.8" customHeight="1" thickBot="1">
      <c r="A44" s="3">
        <v>32</v>
      </c>
      <c r="B44" s="18">
        <v>843</v>
      </c>
      <c r="C44" s="15" t="s">
        <v>85</v>
      </c>
      <c r="D44" s="15" t="s">
        <v>6</v>
      </c>
      <c r="E44" s="15" t="s">
        <v>77</v>
      </c>
      <c r="F44" s="15" t="s">
        <v>86</v>
      </c>
      <c r="G44" s="15" t="s">
        <v>44</v>
      </c>
      <c r="H44" s="15" t="s">
        <v>106</v>
      </c>
      <c r="I44" s="15" t="s">
        <v>75</v>
      </c>
      <c r="J44" s="55" t="s">
        <v>107</v>
      </c>
      <c r="K44" s="11">
        <v>4700</v>
      </c>
      <c r="L44" s="11"/>
      <c r="M44" s="11"/>
    </row>
    <row r="45" spans="1:13" ht="42" thickBot="1">
      <c r="A45" s="3">
        <v>33</v>
      </c>
      <c r="B45" s="19">
        <v>843</v>
      </c>
      <c r="C45" s="15">
        <v>2</v>
      </c>
      <c r="D45" s="15" t="s">
        <v>6</v>
      </c>
      <c r="E45" s="15" t="s">
        <v>53</v>
      </c>
      <c r="F45" s="15" t="s">
        <v>54</v>
      </c>
      <c r="G45" s="15" t="s">
        <v>2</v>
      </c>
      <c r="H45" s="15" t="s">
        <v>3</v>
      </c>
      <c r="I45" s="15" t="s">
        <v>75</v>
      </c>
      <c r="J45" s="11" t="s">
        <v>27</v>
      </c>
      <c r="K45" s="11">
        <f>K46</f>
        <v>458.78</v>
      </c>
      <c r="L45" s="11">
        <f t="shared" ref="L45:M45" si="12">L46</f>
        <v>447.7</v>
      </c>
      <c r="M45" s="11">
        <f t="shared" si="12"/>
        <v>464.5</v>
      </c>
    </row>
    <row r="46" spans="1:13" ht="42" thickBot="1">
      <c r="A46" s="3">
        <v>34</v>
      </c>
      <c r="B46" s="19">
        <v>843</v>
      </c>
      <c r="C46" s="15">
        <v>2</v>
      </c>
      <c r="D46" s="15" t="s">
        <v>6</v>
      </c>
      <c r="E46" s="15" t="s">
        <v>53</v>
      </c>
      <c r="F46" s="15" t="s">
        <v>54</v>
      </c>
      <c r="G46" s="15">
        <v>10</v>
      </c>
      <c r="H46" s="15" t="s">
        <v>3</v>
      </c>
      <c r="I46" s="15" t="s">
        <v>75</v>
      </c>
      <c r="J46" s="11" t="s">
        <v>41</v>
      </c>
      <c r="K46" s="11">
        <v>458.78</v>
      </c>
      <c r="L46" s="11">
        <v>447.7</v>
      </c>
      <c r="M46" s="11">
        <v>464.5</v>
      </c>
    </row>
    <row r="47" spans="1:13" ht="15" thickBot="1">
      <c r="A47" s="3">
        <v>35</v>
      </c>
      <c r="B47" s="19">
        <v>843</v>
      </c>
      <c r="C47" s="15">
        <v>2</v>
      </c>
      <c r="D47" s="15" t="s">
        <v>6</v>
      </c>
      <c r="E47" s="15" t="s">
        <v>57</v>
      </c>
      <c r="F47" s="15">
        <v>999</v>
      </c>
      <c r="G47" s="15" t="s">
        <v>44</v>
      </c>
      <c r="H47" s="15" t="s">
        <v>3</v>
      </c>
      <c r="I47" s="15" t="s">
        <v>75</v>
      </c>
      <c r="J47" s="11" t="s">
        <v>46</v>
      </c>
      <c r="K47" s="11">
        <f>K48</f>
        <v>16</v>
      </c>
      <c r="L47" s="11">
        <f t="shared" ref="L47:M47" si="13">L48</f>
        <v>15.5</v>
      </c>
      <c r="M47" s="11">
        <f t="shared" si="13"/>
        <v>15.5</v>
      </c>
    </row>
    <row r="48" spans="1:13" ht="42" thickBot="1">
      <c r="A48" s="3">
        <v>36</v>
      </c>
      <c r="B48" s="19">
        <v>843</v>
      </c>
      <c r="C48" s="15">
        <v>2</v>
      </c>
      <c r="D48" s="15" t="s">
        <v>6</v>
      </c>
      <c r="E48" s="15" t="s">
        <v>57</v>
      </c>
      <c r="F48" s="15">
        <v>999</v>
      </c>
      <c r="G48" s="15">
        <v>10</v>
      </c>
      <c r="H48" s="15">
        <v>7514</v>
      </c>
      <c r="I48" s="15" t="s">
        <v>75</v>
      </c>
      <c r="J48" s="11" t="s">
        <v>76</v>
      </c>
      <c r="K48" s="11">
        <v>16</v>
      </c>
      <c r="L48" s="11">
        <v>15.5</v>
      </c>
      <c r="M48" s="11">
        <v>15.5</v>
      </c>
    </row>
    <row r="49" spans="1:13" ht="28.2" thickBot="1">
      <c r="A49" s="3">
        <v>37</v>
      </c>
      <c r="B49" s="19">
        <v>843</v>
      </c>
      <c r="C49" s="15">
        <v>2</v>
      </c>
      <c r="D49" s="15" t="s">
        <v>6</v>
      </c>
      <c r="E49" s="15" t="s">
        <v>55</v>
      </c>
      <c r="F49" s="15">
        <v>999</v>
      </c>
      <c r="G49" s="15">
        <v>10</v>
      </c>
      <c r="H49" s="15" t="s">
        <v>3</v>
      </c>
      <c r="I49" s="15" t="s">
        <v>75</v>
      </c>
      <c r="J49" s="11" t="s">
        <v>105</v>
      </c>
      <c r="K49" s="11">
        <f>K51+K52+K53+K54+K55+K56+K57+K50+K58</f>
        <v>13003.262000000001</v>
      </c>
      <c r="L49" s="11">
        <f t="shared" ref="L49:M49" si="14">L51+L52+L53+L54+L55+L56+L57</f>
        <v>12381.8</v>
      </c>
      <c r="M49" s="11">
        <f t="shared" si="14"/>
        <v>11930.2</v>
      </c>
    </row>
    <row r="50" spans="1:13" ht="58.2" customHeight="1" thickBot="1">
      <c r="A50" s="3">
        <v>38</v>
      </c>
      <c r="B50" s="19">
        <v>843</v>
      </c>
      <c r="C50" s="15">
        <v>2</v>
      </c>
      <c r="D50" s="15" t="s">
        <v>6</v>
      </c>
      <c r="E50" s="15" t="s">
        <v>55</v>
      </c>
      <c r="F50" s="15">
        <v>999</v>
      </c>
      <c r="G50" s="15">
        <v>10</v>
      </c>
      <c r="H50" s="15" t="s">
        <v>108</v>
      </c>
      <c r="I50" s="15" t="s">
        <v>75</v>
      </c>
      <c r="J50" s="11" t="s">
        <v>111</v>
      </c>
      <c r="K50" s="11">
        <v>283.64600000000002</v>
      </c>
      <c r="L50" s="11"/>
      <c r="M50" s="11"/>
    </row>
    <row r="51" spans="1:13" ht="57.6" customHeight="1" thickBot="1">
      <c r="A51" s="3">
        <v>39</v>
      </c>
      <c r="B51" s="19">
        <v>843</v>
      </c>
      <c r="C51" s="15">
        <v>2</v>
      </c>
      <c r="D51" s="15" t="s">
        <v>6</v>
      </c>
      <c r="E51" s="15" t="s">
        <v>55</v>
      </c>
      <c r="F51" s="15">
        <v>999</v>
      </c>
      <c r="G51" s="15">
        <v>10</v>
      </c>
      <c r="H51" s="15" t="s">
        <v>89</v>
      </c>
      <c r="I51" s="15" t="s">
        <v>75</v>
      </c>
      <c r="J51" s="11" t="s">
        <v>95</v>
      </c>
      <c r="K51" s="11">
        <v>119.1</v>
      </c>
      <c r="L51" s="11"/>
      <c r="M51" s="11"/>
    </row>
    <row r="52" spans="1:13" ht="72" customHeight="1" thickBot="1">
      <c r="A52" s="3">
        <v>40</v>
      </c>
      <c r="B52" s="19">
        <v>843</v>
      </c>
      <c r="C52" s="15">
        <v>2</v>
      </c>
      <c r="D52" s="15" t="s">
        <v>6</v>
      </c>
      <c r="E52" s="15" t="s">
        <v>55</v>
      </c>
      <c r="F52" s="15">
        <v>999</v>
      </c>
      <c r="G52" s="15">
        <v>10</v>
      </c>
      <c r="H52" s="15" t="s">
        <v>90</v>
      </c>
      <c r="I52" s="15" t="s">
        <v>75</v>
      </c>
      <c r="J52" s="11" t="s">
        <v>96</v>
      </c>
      <c r="K52" s="11">
        <v>267.49799999999999</v>
      </c>
      <c r="L52" s="11"/>
      <c r="M52" s="11"/>
    </row>
    <row r="53" spans="1:13" ht="43.2" customHeight="1" thickBot="1">
      <c r="A53" s="3">
        <v>41</v>
      </c>
      <c r="B53" s="19">
        <v>843</v>
      </c>
      <c r="C53" s="15">
        <v>2</v>
      </c>
      <c r="D53" s="15" t="s">
        <v>6</v>
      </c>
      <c r="E53" s="15" t="s">
        <v>55</v>
      </c>
      <c r="F53" s="15">
        <v>999</v>
      </c>
      <c r="G53" s="15">
        <v>10</v>
      </c>
      <c r="H53" s="15" t="s">
        <v>80</v>
      </c>
      <c r="I53" s="15" t="s">
        <v>75</v>
      </c>
      <c r="J53" s="11" t="s">
        <v>97</v>
      </c>
      <c r="K53" s="11">
        <v>197.5</v>
      </c>
      <c r="L53" s="11">
        <v>197.5</v>
      </c>
      <c r="M53" s="11">
        <v>197.5</v>
      </c>
    </row>
    <row r="54" spans="1:13" ht="42" thickBot="1">
      <c r="A54" s="3">
        <v>42</v>
      </c>
      <c r="B54" s="19">
        <v>843</v>
      </c>
      <c r="C54" s="15">
        <v>2</v>
      </c>
      <c r="D54" s="15" t="s">
        <v>6</v>
      </c>
      <c r="E54" s="15" t="s">
        <v>55</v>
      </c>
      <c r="F54" s="15">
        <v>999</v>
      </c>
      <c r="G54" s="15">
        <v>10</v>
      </c>
      <c r="H54" s="15" t="s">
        <v>81</v>
      </c>
      <c r="I54" s="15" t="s">
        <v>75</v>
      </c>
      <c r="J54" s="11" t="s">
        <v>98</v>
      </c>
      <c r="K54" s="11">
        <v>867.08699999999999</v>
      </c>
      <c r="L54" s="11"/>
      <c r="M54" s="11"/>
    </row>
    <row r="55" spans="1:13" ht="69.599999999999994" thickBot="1">
      <c r="A55" s="3">
        <v>43</v>
      </c>
      <c r="B55" s="19">
        <v>843</v>
      </c>
      <c r="C55" s="15">
        <v>2</v>
      </c>
      <c r="D55" s="15" t="s">
        <v>6</v>
      </c>
      <c r="E55" s="15" t="s">
        <v>55</v>
      </c>
      <c r="F55" s="15">
        <v>999</v>
      </c>
      <c r="G55" s="15">
        <v>10</v>
      </c>
      <c r="H55" s="15" t="s">
        <v>91</v>
      </c>
      <c r="I55" s="15" t="s">
        <v>75</v>
      </c>
      <c r="J55" s="11" t="s">
        <v>99</v>
      </c>
      <c r="K55" s="11">
        <v>37.631</v>
      </c>
      <c r="L55" s="11"/>
      <c r="M55" s="11"/>
    </row>
    <row r="56" spans="1:13" ht="42" thickBot="1">
      <c r="A56" s="3">
        <v>44</v>
      </c>
      <c r="B56" s="19">
        <v>843</v>
      </c>
      <c r="C56" s="15">
        <v>2</v>
      </c>
      <c r="D56" s="15" t="s">
        <v>6</v>
      </c>
      <c r="E56" s="15" t="s">
        <v>55</v>
      </c>
      <c r="F56" s="15">
        <v>999</v>
      </c>
      <c r="G56" s="15">
        <v>10</v>
      </c>
      <c r="H56" s="15" t="s">
        <v>92</v>
      </c>
      <c r="I56" s="15" t="s">
        <v>75</v>
      </c>
      <c r="J56" s="11" t="s">
        <v>100</v>
      </c>
      <c r="K56" s="11">
        <v>322.3</v>
      </c>
      <c r="L56" s="11"/>
      <c r="M56" s="11"/>
    </row>
    <row r="57" spans="1:13" ht="41.4" customHeight="1" thickBot="1">
      <c r="A57" s="3">
        <v>45</v>
      </c>
      <c r="B57" s="19">
        <v>843</v>
      </c>
      <c r="C57" s="15">
        <v>2</v>
      </c>
      <c r="D57" s="15" t="s">
        <v>6</v>
      </c>
      <c r="E57" s="15" t="s">
        <v>55</v>
      </c>
      <c r="F57" s="15">
        <v>999</v>
      </c>
      <c r="G57" s="15">
        <v>10</v>
      </c>
      <c r="H57" s="15">
        <v>8018</v>
      </c>
      <c r="I57" s="15" t="s">
        <v>75</v>
      </c>
      <c r="J57" s="11" t="s">
        <v>101</v>
      </c>
      <c r="K57" s="11">
        <v>10902.4</v>
      </c>
      <c r="L57" s="11">
        <v>12184.3</v>
      </c>
      <c r="M57" s="11">
        <v>11732.7</v>
      </c>
    </row>
    <row r="58" spans="1:13" ht="54.6" customHeight="1" thickBot="1">
      <c r="A58" s="3">
        <v>46</v>
      </c>
      <c r="B58" s="19">
        <v>843</v>
      </c>
      <c r="C58" s="15">
        <v>2</v>
      </c>
      <c r="D58" s="15" t="s">
        <v>6</v>
      </c>
      <c r="E58" s="15" t="s">
        <v>55</v>
      </c>
      <c r="F58" s="15">
        <v>999</v>
      </c>
      <c r="G58" s="15">
        <v>10</v>
      </c>
      <c r="H58" s="15" t="s">
        <v>109</v>
      </c>
      <c r="I58" s="15" t="s">
        <v>75</v>
      </c>
      <c r="J58" s="11" t="s">
        <v>110</v>
      </c>
      <c r="K58" s="11">
        <v>6.1</v>
      </c>
      <c r="L58" s="11"/>
      <c r="M58" s="11"/>
    </row>
    <row r="59" spans="1:13" ht="41.4" customHeight="1" thickBot="1">
      <c r="A59" s="3">
        <v>47</v>
      </c>
      <c r="B59" s="19" t="s">
        <v>25</v>
      </c>
      <c r="C59" s="15" t="s">
        <v>85</v>
      </c>
      <c r="D59" s="15" t="s">
        <v>103</v>
      </c>
      <c r="E59" s="15" t="s">
        <v>104</v>
      </c>
      <c r="F59" s="15" t="s">
        <v>33</v>
      </c>
      <c r="G59" s="15" t="s">
        <v>44</v>
      </c>
      <c r="H59" s="15" t="s">
        <v>3</v>
      </c>
      <c r="I59" s="15" t="s">
        <v>75</v>
      </c>
      <c r="J59" s="11" t="s">
        <v>102</v>
      </c>
      <c r="K59" s="11">
        <v>-0.67200000000000004</v>
      </c>
      <c r="L59" s="11"/>
      <c r="M59" s="11"/>
    </row>
    <row r="60" spans="1:13" ht="15" thickBot="1">
      <c r="A60" s="3"/>
      <c r="B60" s="10"/>
      <c r="C60" s="11"/>
      <c r="D60" s="11"/>
      <c r="E60" s="11"/>
      <c r="F60" s="11"/>
      <c r="G60" s="11"/>
      <c r="H60" s="11"/>
      <c r="I60" s="11"/>
      <c r="J60" s="11" t="s">
        <v>28</v>
      </c>
      <c r="K60" s="34">
        <f>K13+K37</f>
        <v>43377.03</v>
      </c>
      <c r="L60" s="34">
        <f>L13+L37</f>
        <v>28621.230000000003</v>
      </c>
      <c r="M60" s="34">
        <f>M13+M37</f>
        <v>28301.5</v>
      </c>
    </row>
  </sheetData>
  <mergeCells count="26">
    <mergeCell ref="M11:M12"/>
    <mergeCell ref="I8:I10"/>
    <mergeCell ref="K9:M9"/>
    <mergeCell ref="K7:M8"/>
    <mergeCell ref="B7:I7"/>
    <mergeCell ref="D11:D12"/>
    <mergeCell ref="E11:E12"/>
    <mergeCell ref="J11:J12"/>
    <mergeCell ref="K11:K12"/>
    <mergeCell ref="L11:L12"/>
    <mergeCell ref="A7:A10"/>
    <mergeCell ref="J7:J10"/>
    <mergeCell ref="B8:B10"/>
    <mergeCell ref="C8:C10"/>
    <mergeCell ref="F11:F12"/>
    <mergeCell ref="G11:G12"/>
    <mergeCell ref="H11:H12"/>
    <mergeCell ref="I11:I12"/>
    <mergeCell ref="D8:D10"/>
    <mergeCell ref="E8:E10"/>
    <mergeCell ref="F8:F10"/>
    <mergeCell ref="G8:G10"/>
    <mergeCell ref="H8:H10"/>
    <mergeCell ref="A11:A12"/>
    <mergeCell ref="B11:B12"/>
    <mergeCell ref="C11:C12"/>
  </mergeCells>
  <pageMargins left="0.70866141732283472" right="0.11811023622047245" top="0.74803149606299213" bottom="0.74803149606299213" header="0.31496062992125984" footer="0.31496062992125984"/>
  <pageSetup paperSize="9" scale="87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A39" sqref="A39:B42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2022-08-09T04:22:13Z</cp:lastPrinted>
  <dcterms:created xsi:type="dcterms:W3CDTF">2015-11-02T09:23:50Z</dcterms:created>
  <dcterms:modified xsi:type="dcterms:W3CDTF">2022-10-10T06:15:16Z</dcterms:modified>
</cp:coreProperties>
</file>